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1'!$A$1:$D$52</definedName>
  </definedNames>
  <calcPr calcId="145621"/>
</workbook>
</file>

<file path=xl/calcChain.xml><?xml version="1.0" encoding="utf-8"?>
<calcChain xmlns="http://schemas.openxmlformats.org/spreadsheetml/2006/main">
  <c r="C52" i="2" l="1"/>
  <c r="C45" i="2" l="1"/>
  <c r="C15" i="2" l="1"/>
  <c r="B6" i="2"/>
  <c r="C6" i="2"/>
  <c r="B15" i="2"/>
  <c r="C14" i="2"/>
  <c r="C24" i="2" l="1"/>
  <c r="B24" i="2"/>
  <c r="B52" i="2" l="1"/>
  <c r="D28" i="2" l="1"/>
  <c r="D29" i="2"/>
  <c r="D26" i="2"/>
  <c r="C16" i="2" l="1"/>
  <c r="D27" i="2" l="1"/>
  <c r="D37" i="2" l="1"/>
  <c r="B16" i="2" l="1"/>
  <c r="D24" i="2" l="1"/>
  <c r="B44" i="2"/>
  <c r="C10" i="2" l="1"/>
  <c r="D35" i="2" l="1"/>
  <c r="D22" i="2" l="1"/>
  <c r="D20" i="2"/>
  <c r="D19" i="2"/>
  <c r="D18" i="2"/>
  <c r="D17" i="2"/>
  <c r="D14" i="2"/>
  <c r="D12" i="2"/>
  <c r="D8" i="2"/>
  <c r="D13" i="2" l="1"/>
  <c r="D9" i="2"/>
  <c r="D7" i="2"/>
  <c r="D40" i="2" l="1"/>
  <c r="C44" i="2" l="1"/>
  <c r="D25" i="2" l="1"/>
  <c r="D34" i="2"/>
  <c r="D36" i="2"/>
  <c r="D38" i="2"/>
  <c r="D39" i="2"/>
  <c r="D41" i="2"/>
  <c r="D42" i="2"/>
  <c r="D43" i="2"/>
  <c r="D15" i="2" l="1"/>
  <c r="B10" i="2" l="1"/>
  <c r="D10" i="2" s="1"/>
  <c r="C5" i="2" l="1"/>
  <c r="C32" i="2" s="1"/>
  <c r="D16" i="2" l="1"/>
  <c r="D6" i="2"/>
  <c r="B5" i="2" l="1"/>
  <c r="B32" i="2" s="1"/>
  <c r="D44" i="2"/>
  <c r="B45" i="2" l="1"/>
  <c r="D5" i="2"/>
</calcChain>
</file>

<file path=xl/sharedStrings.xml><?xml version="1.0" encoding="utf-8"?>
<sst xmlns="http://schemas.openxmlformats.org/spreadsheetml/2006/main" count="57" uniqueCount="56">
  <si>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</si>
  <si>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</si>
  <si>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</si>
  <si>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</si>
  <si>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</si>
  <si>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</si>
  <si>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</si>
  <si>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</si>
  <si>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</si>
  <si>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</si>
  <si>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</si>
  <si>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</si>
  <si>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</si>
  <si>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</si>
  <si>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</si>
  <si>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</si>
  <si>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</si>
  <si>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</si>
  <si>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</si>
  <si>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</si>
  <si>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</si>
  <si>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</si>
  <si>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</si>
  <si>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</si>
  <si>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</si>
  <si>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</si>
  <si>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</si>
  <si>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</si>
  <si>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</si>
  <si>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</si>
  <si>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</si>
  <si>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</si>
  <si>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</si>
  <si>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</si>
  <si>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</si>
  <si>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</si>
  <si>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</si>
  <si>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</si>
  <si>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</si>
  <si>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</si>
  <si>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</si>
  <si>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</si>
  <si>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</si>
  <si>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</si>
  <si>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</si>
  <si>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</si>
  <si>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</si>
  <si>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</si>
  <si>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</si>
  <si>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</si>
  <si>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</si>
  <si>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</si>
  <si>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</si>
  <si>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Утвержденный бюджет
 на 2021 год</t>
  </si>
  <si>
    <t>-</t>
  </si>
  <si>
    <t xml:space="preserve">             Информация об исполнении  бюджета МО "Город Майкоп"
 на 1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</si>
</sst>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  <numFmt numFmtId="169" formatCode="_-* #,##0.0\ _₽_-;\-* #,##0.0\ _₽_-;_-* &quot;-&quot;??\ _₽_-;_-@_-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63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64" fontId="45" fillId="0" borderId="2" xfId="0" applyNumberFormat="1" applyFont="1" applyFill="1" applyBorder="1"/>
    <xf numFmtId="4" fontId="46" fillId="0" borderId="0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4" fontId="46" fillId="0" borderId="0" xfId="0" applyNumberFormat="1" applyFont="1" applyFill="1"/>
    <xf numFmtId="0" fontId="46" fillId="0" borderId="0" xfId="0" applyFont="1" applyFill="1" applyBorder="1" applyAlignment="1">
      <alignment wrapText="1"/>
    </xf>
    <xf numFmtId="164" fontId="46" fillId="37" borderId="2" xfId="0" applyNumberFormat="1" applyFont="1" applyFill="1" applyBorder="1" applyAlignment="1">
      <alignment wrapText="1"/>
    </xf>
    <xf numFmtId="164" fontId="46" fillId="37" borderId="2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horizontal="center" vertical="center" wrapText="1"/>
    </xf>
    <xf numFmtId="164" fontId="46" fillId="0" borderId="2" xfId="0" applyNumberFormat="1" applyFont="1" applyFill="1" applyBorder="1" applyAlignment="1">
      <alignment wrapText="1"/>
    </xf>
    <xf numFmtId="164" fontId="45" fillId="0" borderId="2" xfId="0" applyNumberFormat="1" applyFont="1" applyFill="1" applyBorder="1" applyAlignment="1">
      <alignment horizontal="center" wrapText="1"/>
    </xf>
    <xf numFmtId="164" fontId="45" fillId="0" borderId="71" xfId="0" applyNumberFormat="1" applyFont="1" applyFill="1" applyBorder="1"/>
    <xf numFmtId="164" fontId="45" fillId="0" borderId="2" xfId="0" applyNumberFormat="1" applyFont="1" applyFill="1" applyBorder="1" applyAlignment="1">
      <alignment horizontal="right"/>
    </xf>
    <xf numFmtId="164" fontId="45" fillId="0" borderId="71" xfId="0" applyNumberFormat="1" applyFont="1" applyFill="1" applyBorder="1" applyAlignment="1">
      <alignment wrapText="1"/>
    </xf>
    <xf numFmtId="164" fontId="46" fillId="0" borderId="1" xfId="272" applyNumberFormat="1" applyFont="1" applyFill="1" applyProtection="1">
      <alignment horizontal="right"/>
    </xf>
    <xf numFmtId="164" fontId="46" fillId="0" borderId="72" xfId="272" applyNumberFormat="1" applyFont="1" applyFill="1" applyBorder="1" applyProtection="1">
      <alignment horizontal="right"/>
    </xf>
    <xf numFmtId="164" fontId="46" fillId="0" borderId="2" xfId="0" applyNumberFormat="1" applyFont="1" applyFill="1" applyBorder="1" applyAlignment="1">
      <alignment horizontal="right"/>
    </xf>
    <xf numFmtId="164" fontId="46" fillId="0" borderId="74" xfId="0" applyNumberFormat="1" applyFont="1" applyFill="1" applyBorder="1" applyAlignment="1">
      <alignment horizontal="right"/>
    </xf>
    <xf numFmtId="164" fontId="59" fillId="0" borderId="2" xfId="0" applyNumberFormat="1" applyFont="1" applyFill="1" applyBorder="1" applyAlignment="1">
      <alignment wrapText="1"/>
    </xf>
    <xf numFmtId="164" fontId="46" fillId="0" borderId="73" xfId="0" applyNumberFormat="1" applyFont="1" applyFill="1" applyBorder="1" applyAlignment="1">
      <alignment wrapText="1"/>
    </xf>
    <xf numFmtId="164" fontId="46" fillId="0" borderId="3" xfId="272" applyNumberFormat="1" applyFont="1" applyFill="1" applyBorder="1" applyProtection="1">
      <alignment horizontal="right"/>
    </xf>
    <xf numFmtId="164" fontId="46" fillId="0" borderId="2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horizontal="center"/>
    </xf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4" fontId="46" fillId="0" borderId="0" xfId="219" applyNumberFormat="1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0" fontId="46" fillId="0" borderId="0" xfId="0" applyFont="1" applyFill="1" applyBorder="1"/>
    <xf numFmtId="166" fontId="46" fillId="0" borderId="2" xfId="920" applyNumberFormat="1" applyFont="1" applyFill="1" applyBorder="1" applyAlignment="1">
      <alignment wrapText="1"/>
    </xf>
    <xf numFmtId="169" fontId="46" fillId="0" borderId="4" xfId="920" applyNumberFormat="1" applyFont="1" applyFill="1" applyBorder="1" applyAlignment="1" applyProtection="1">
      <alignment horizontal="right"/>
    </xf>
    <xf numFmtId="167" fontId="46" fillId="0" borderId="2" xfId="920" applyNumberFormat="1" applyFont="1" applyFill="1" applyBorder="1" applyAlignment="1" applyProtection="1">
      <alignment horizontal="right"/>
    </xf>
    <xf numFmtId="164" fontId="46" fillId="0" borderId="0" xfId="0" applyNumberFormat="1" applyFont="1" applyFill="1" applyBorder="1"/>
    <xf numFmtId="43" fontId="46" fillId="0" borderId="0" xfId="920" applyFont="1" applyFill="1"/>
    <xf numFmtId="43" fontId="46" fillId="0" borderId="0" xfId="920" applyFont="1" applyFill="1" applyBorder="1"/>
    <xf numFmtId="166" fontId="46" fillId="0" borderId="2" xfId="920" applyNumberFormat="1" applyFont="1" applyFill="1" applyBorder="1"/>
    <xf numFmtId="169" fontId="45" fillId="0" borderId="2" xfId="920" applyNumberFormat="1" applyFont="1" applyFill="1" applyBorder="1" applyAlignment="1">
      <alignment horizontal="right"/>
    </xf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73" xfId="920" applyNumberFormat="1" applyFont="1" applyFill="1" applyBorder="1"/>
    <xf numFmtId="4" fontId="46" fillId="0" borderId="0" xfId="126" applyNumberFormat="1" applyFont="1" applyFill="1" applyBorder="1" applyAlignment="1" applyProtection="1">
      <alignment horizontal="right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 applyAlignment="1" applyProtection="1">
      <alignment horizontal="right" shrinkToFit="1"/>
    </xf>
    <xf numFmtId="167" fontId="46" fillId="0" borderId="2" xfId="920" applyNumberFormat="1" applyFont="1" applyFill="1" applyBorder="1" applyAlignment="1" applyProtection="1">
      <alignment horizontal="right" shrinkToFit="1"/>
    </xf>
    <xf numFmtId="168" fontId="60" fillId="0" borderId="0" xfId="920" applyNumberFormat="1" applyFont="1" applyFill="1" applyBorder="1" applyAlignment="1" applyProtection="1">
      <alignment horizontal="right" shrinkToFit="1"/>
    </xf>
    <xf numFmtId="4" fontId="46" fillId="0" borderId="0" xfId="0" applyNumberFormat="1" applyFont="1" applyFill="1" applyBorder="1"/>
    <xf numFmtId="43" fontId="46" fillId="0" borderId="0" xfId="920" applyFont="1" applyFill="1" applyBorder="1" applyAlignment="1">
      <alignment horizontal="right"/>
    </xf>
    <xf numFmtId="164" fontId="46" fillId="0" borderId="0" xfId="0" applyNumberFormat="1" applyFont="1" applyFill="1" applyBorder="1" applyAlignment="1">
      <alignment horizontal="right"/>
    </xf>
    <xf numFmtId="166" fontId="46" fillId="0" borderId="2" xfId="920" applyNumberFormat="1" applyFont="1" applyFill="1" applyBorder="1" applyAlignment="1" applyProtection="1">
      <alignment wrapText="1"/>
    </xf>
    <xf numFmtId="168" fontId="46" fillId="0" borderId="74" xfId="920" applyNumberFormat="1" applyFont="1" applyFill="1" applyBorder="1" applyAlignment="1" applyProtection="1">
      <alignment horizontal="right" shrinkToFit="1"/>
    </xf>
    <xf numFmtId="168" fontId="58" fillId="0" borderId="2" xfId="920" applyNumberFormat="1" applyFont="1" applyFill="1" applyBorder="1" applyAlignment="1" applyProtection="1"/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="120" zoomScaleNormal="120" workbookViewId="0">
      <pane xSplit="1" ySplit="4" topLeftCell="B45" activePane="bottomRight" state="frozen"/>
      <selection pane="topRight" activeCell="B1" sqref="B1"/>
      <selection pane="bottomLeft" activeCell="A5" sqref="A5"/>
      <selection pane="bottomRight" activeCell="F45" sqref="F45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9.42578125" style="1" customWidth="1"/>
    <col min="4" max="4" width="15.140625" style="1" customWidth="1"/>
    <col min="5" max="5" width="19.5703125" style="1" customWidth="1"/>
    <col min="6" max="6" width="19.140625" style="1" customWidth="1"/>
    <col min="7" max="7" width="22" style="1" customWidth="1"/>
    <col min="8" max="16384" width="9.140625" style="1"/>
  </cols>
  <sheetData>
    <row r="1" spans="1:6" ht="36.75" customHeight="1" x14ac:dyDescent="0.25">
      <c r="A1" s="62" t="s">
        <v>55</v>
      </c>
      <c r="B1" s="62"/>
      <c r="C1" s="62"/>
      <c r="D1" s="62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33</v>
      </c>
      <c r="B3" s="12" t="s">
        <v>53</v>
      </c>
      <c r="C3" s="12" t="s">
        <v>0</v>
      </c>
      <c r="D3" s="12" t="s">
        <v>1</v>
      </c>
    </row>
    <row r="4" spans="1:6" x14ac:dyDescent="0.25">
      <c r="A4" s="60" t="s">
        <v>8</v>
      </c>
      <c r="B4" s="60"/>
      <c r="C4" s="60"/>
      <c r="D4" s="61"/>
    </row>
    <row r="5" spans="1:6" ht="15.6" customHeight="1" x14ac:dyDescent="0.25">
      <c r="A5" s="14" t="s">
        <v>39</v>
      </c>
      <c r="B5" s="5">
        <f>B6+B16</f>
        <v>1685566.6</v>
      </c>
      <c r="C5" s="15">
        <f>C6+C16</f>
        <v>1753281</v>
      </c>
      <c r="D5" s="16">
        <f t="shared" ref="D5:D10" si="0">C5/B5*100</f>
        <v>104.01730788922845</v>
      </c>
      <c r="E5" s="6"/>
      <c r="F5" s="6"/>
    </row>
    <row r="6" spans="1:6" x14ac:dyDescent="0.25">
      <c r="A6" s="14" t="s">
        <v>24</v>
      </c>
      <c r="B6" s="7">
        <f>B7+B8+B9+B10+B15</f>
        <v>1544897</v>
      </c>
      <c r="C6" s="17">
        <f>C7+C8+C9+C10+C15</f>
        <v>1595139.4000000001</v>
      </c>
      <c r="D6" s="16">
        <f t="shared" si="0"/>
        <v>103.25215208521993</v>
      </c>
      <c r="E6" s="6"/>
      <c r="F6" s="6"/>
    </row>
    <row r="7" spans="1:6" x14ac:dyDescent="0.25">
      <c r="A7" s="13" t="s">
        <v>3</v>
      </c>
      <c r="B7" s="18">
        <v>826831</v>
      </c>
      <c r="C7" s="19">
        <v>837381.2</v>
      </c>
      <c r="D7" s="20">
        <f t="shared" si="0"/>
        <v>101.2759802184485</v>
      </c>
    </row>
    <row r="8" spans="1:6" ht="30" customHeight="1" x14ac:dyDescent="0.25">
      <c r="A8" s="13" t="s">
        <v>4</v>
      </c>
      <c r="B8" s="18">
        <v>32658</v>
      </c>
      <c r="C8" s="19">
        <v>33286</v>
      </c>
      <c r="D8" s="20">
        <f t="shared" si="0"/>
        <v>101.92295915242819</v>
      </c>
    </row>
    <row r="9" spans="1:6" ht="19.899999999999999" customHeight="1" x14ac:dyDescent="0.25">
      <c r="A9" s="13" t="s">
        <v>50</v>
      </c>
      <c r="B9" s="18">
        <v>421400</v>
      </c>
      <c r="C9" s="18">
        <v>435313.9</v>
      </c>
      <c r="D9" s="21">
        <f t="shared" si="0"/>
        <v>103.30182724252492</v>
      </c>
    </row>
    <row r="10" spans="1:6" ht="19.899999999999999" customHeight="1" x14ac:dyDescent="0.25">
      <c r="A10" s="13" t="s">
        <v>29</v>
      </c>
      <c r="B10" s="18">
        <f>B12+B13+B14</f>
        <v>231793</v>
      </c>
      <c r="C10" s="18">
        <f>C12+C13+C14</f>
        <v>253545.8</v>
      </c>
      <c r="D10" s="20">
        <f t="shared" si="0"/>
        <v>109.38458020734016</v>
      </c>
    </row>
    <row r="11" spans="1:6" ht="17.45" customHeight="1" x14ac:dyDescent="0.25">
      <c r="A11" s="13" t="s">
        <v>30</v>
      </c>
      <c r="B11" s="2"/>
      <c r="C11" s="2"/>
      <c r="D11" s="2"/>
    </row>
    <row r="12" spans="1:6" x14ac:dyDescent="0.25">
      <c r="A12" s="22" t="s">
        <v>36</v>
      </c>
      <c r="B12" s="18">
        <v>77300</v>
      </c>
      <c r="C12" s="18">
        <v>88812.4</v>
      </c>
      <c r="D12" s="20">
        <f t="shared" ref="D12:D20" si="1">C12/B12*100</f>
        <v>114.89314359637774</v>
      </c>
      <c r="F12" s="8"/>
    </row>
    <row r="13" spans="1:6" x14ac:dyDescent="0.25">
      <c r="A13" s="22" t="s">
        <v>32</v>
      </c>
      <c r="B13" s="18">
        <v>91316</v>
      </c>
      <c r="C13" s="18">
        <v>95514.7</v>
      </c>
      <c r="D13" s="20">
        <f t="shared" si="1"/>
        <v>104.59798939944807</v>
      </c>
      <c r="F13" s="8"/>
    </row>
    <row r="14" spans="1:6" x14ac:dyDescent="0.25">
      <c r="A14" s="22" t="s">
        <v>37</v>
      </c>
      <c r="B14" s="18">
        <v>63177</v>
      </c>
      <c r="C14" s="18">
        <f>69218.7</f>
        <v>69218.7</v>
      </c>
      <c r="D14" s="20">
        <f t="shared" si="1"/>
        <v>109.56313215252386</v>
      </c>
      <c r="F14" s="8"/>
    </row>
    <row r="15" spans="1:6" x14ac:dyDescent="0.25">
      <c r="A15" s="13" t="s">
        <v>51</v>
      </c>
      <c r="B15" s="18">
        <f>6888+25327</f>
        <v>32215</v>
      </c>
      <c r="C15" s="18">
        <f>9618+26005.3-10.8</f>
        <v>35612.5</v>
      </c>
      <c r="D15" s="2">
        <f t="shared" si="1"/>
        <v>110.54632934968183</v>
      </c>
      <c r="F15" s="8"/>
    </row>
    <row r="16" spans="1:6" x14ac:dyDescent="0.25">
      <c r="A16" s="14" t="s">
        <v>25</v>
      </c>
      <c r="B16" s="5">
        <f>SUM(B17:B23)</f>
        <v>140669.6</v>
      </c>
      <c r="C16" s="5">
        <f>SUM(C17:C23)</f>
        <v>158141.59999999998</v>
      </c>
      <c r="D16" s="5">
        <f t="shared" si="1"/>
        <v>112.42059407291978</v>
      </c>
    </row>
    <row r="17" spans="1:8" ht="45" x14ac:dyDescent="0.25">
      <c r="A17" s="13" t="s">
        <v>26</v>
      </c>
      <c r="B17" s="18">
        <v>80768</v>
      </c>
      <c r="C17" s="18">
        <v>87709.6</v>
      </c>
      <c r="D17" s="18">
        <f t="shared" si="1"/>
        <v>108.59449286846277</v>
      </c>
    </row>
    <row r="18" spans="1:8" ht="28.5" customHeight="1" x14ac:dyDescent="0.25">
      <c r="A18" s="13" t="s">
        <v>27</v>
      </c>
      <c r="B18" s="18">
        <v>8241</v>
      </c>
      <c r="C18" s="18">
        <v>8019.6</v>
      </c>
      <c r="D18" s="18">
        <f t="shared" si="1"/>
        <v>97.313432835820905</v>
      </c>
      <c r="G18" s="9"/>
    </row>
    <row r="19" spans="1:8" ht="30.75" customHeight="1" x14ac:dyDescent="0.25">
      <c r="A19" s="13" t="s">
        <v>38</v>
      </c>
      <c r="B19" s="18">
        <v>11133</v>
      </c>
      <c r="C19" s="18">
        <v>12938.4</v>
      </c>
      <c r="D19" s="18">
        <f t="shared" si="1"/>
        <v>116.21665319320937</v>
      </c>
      <c r="G19" s="9"/>
    </row>
    <row r="20" spans="1:8" ht="29.25" customHeight="1" x14ac:dyDescent="0.25">
      <c r="A20" s="23" t="s">
        <v>5</v>
      </c>
      <c r="B20" s="24">
        <v>37233.4</v>
      </c>
      <c r="C20" s="24">
        <v>42701.2</v>
      </c>
      <c r="D20" s="24">
        <f t="shared" si="1"/>
        <v>114.6852019960573</v>
      </c>
    </row>
    <row r="21" spans="1:8" hidden="1" x14ac:dyDescent="0.25">
      <c r="A21" s="13" t="s">
        <v>45</v>
      </c>
      <c r="B21" s="25"/>
      <c r="C21" s="25"/>
      <c r="D21" s="25"/>
    </row>
    <row r="22" spans="1:8" ht="16.5" customHeight="1" x14ac:dyDescent="0.25">
      <c r="A22" s="13" t="s">
        <v>6</v>
      </c>
      <c r="B22" s="25">
        <v>3294.2</v>
      </c>
      <c r="C22" s="25">
        <v>6772.8</v>
      </c>
      <c r="D22" s="25">
        <f>C22/B22*100</f>
        <v>205.59771719992716</v>
      </c>
    </row>
    <row r="23" spans="1:8" hidden="1" x14ac:dyDescent="0.25">
      <c r="A23" s="10" t="s">
        <v>28</v>
      </c>
      <c r="B23" s="11"/>
      <c r="C23" s="11">
        <v>0</v>
      </c>
      <c r="D23" s="11"/>
    </row>
    <row r="24" spans="1:8" x14ac:dyDescent="0.25">
      <c r="A24" s="44" t="s">
        <v>7</v>
      </c>
      <c r="B24" s="45">
        <f>SUM(B25:B31)</f>
        <v>2399701.4000000004</v>
      </c>
      <c r="C24" s="45">
        <f>SUM(C25:C31)</f>
        <v>2303858.2999999998</v>
      </c>
      <c r="D24" s="29">
        <f>C24/B24*100</f>
        <v>96.00604058488274</v>
      </c>
      <c r="E24" s="46"/>
      <c r="F24" s="46"/>
    </row>
    <row r="25" spans="1:8" ht="14.25" customHeight="1" x14ac:dyDescent="0.25">
      <c r="A25" s="47" t="s">
        <v>40</v>
      </c>
      <c r="B25" s="48">
        <v>32058.3</v>
      </c>
      <c r="C25" s="48">
        <v>32058.3</v>
      </c>
      <c r="D25" s="49">
        <f t="shared" ref="D25" si="2">C25/B25*100</f>
        <v>100</v>
      </c>
      <c r="E25" s="50"/>
      <c r="F25" s="50"/>
    </row>
    <row r="26" spans="1:8" x14ac:dyDescent="0.25">
      <c r="A26" s="47" t="s">
        <v>42</v>
      </c>
      <c r="B26" s="48">
        <v>965048.4</v>
      </c>
      <c r="C26" s="48">
        <v>874032.6</v>
      </c>
      <c r="D26" s="49">
        <f>C26/B26*100</f>
        <v>90.568783907625772</v>
      </c>
      <c r="E26" s="51"/>
      <c r="F26" s="51"/>
    </row>
    <row r="27" spans="1:8" x14ac:dyDescent="0.25">
      <c r="A27" s="47" t="s">
        <v>41</v>
      </c>
      <c r="B27" s="48">
        <v>1248534.1000000001</v>
      </c>
      <c r="C27" s="48">
        <v>1242013.6000000001</v>
      </c>
      <c r="D27" s="49">
        <f>C27/B27*100</f>
        <v>99.477747544099913</v>
      </c>
      <c r="E27" s="38"/>
      <c r="F27" s="52"/>
    </row>
    <row r="28" spans="1:8" x14ac:dyDescent="0.25">
      <c r="A28" s="47" t="s">
        <v>43</v>
      </c>
      <c r="B28" s="48">
        <v>154060.6</v>
      </c>
      <c r="C28" s="48">
        <v>154053.9</v>
      </c>
      <c r="D28" s="49">
        <f t="shared" ref="D28:D29" si="3">C28/B28*100</f>
        <v>99.995651061984688</v>
      </c>
      <c r="E28" s="32"/>
      <c r="F28" s="53"/>
    </row>
    <row r="29" spans="1:8" ht="30" hidden="1" x14ac:dyDescent="0.25">
      <c r="A29" s="54" t="s">
        <v>52</v>
      </c>
      <c r="B29" s="55"/>
      <c r="C29" s="55"/>
      <c r="D29" s="49" t="e">
        <f t="shared" si="3"/>
        <v>#DIV/0!</v>
      </c>
      <c r="E29" s="32"/>
      <c r="F29" s="53"/>
    </row>
    <row r="30" spans="1:8" ht="45" x14ac:dyDescent="0.25">
      <c r="A30" s="33" t="s">
        <v>46</v>
      </c>
      <c r="B30" s="48" t="s">
        <v>54</v>
      </c>
      <c r="C30" s="56">
        <v>15451.8</v>
      </c>
      <c r="D30" s="49"/>
      <c r="E30" s="32"/>
      <c r="F30" s="53"/>
    </row>
    <row r="31" spans="1:8" ht="48" customHeight="1" x14ac:dyDescent="0.25">
      <c r="A31" s="33" t="s">
        <v>44</v>
      </c>
      <c r="B31" s="48" t="s">
        <v>54</v>
      </c>
      <c r="C31" s="55">
        <v>-13751.9</v>
      </c>
      <c r="D31" s="49"/>
      <c r="E31" s="32"/>
      <c r="F31" s="36"/>
    </row>
    <row r="32" spans="1:8" x14ac:dyDescent="0.25">
      <c r="A32" s="27" t="s">
        <v>31</v>
      </c>
      <c r="B32" s="28">
        <f>B24+B5</f>
        <v>4085268.0000000005</v>
      </c>
      <c r="C32" s="28">
        <f>C5+C24</f>
        <v>4057139.3</v>
      </c>
      <c r="D32" s="29"/>
      <c r="E32" s="30"/>
      <c r="F32" s="31"/>
      <c r="G32" s="31"/>
      <c r="H32" s="32"/>
    </row>
    <row r="33" spans="1:7" ht="17.45" customHeight="1" x14ac:dyDescent="0.25">
      <c r="A33" s="57" t="s">
        <v>9</v>
      </c>
      <c r="B33" s="58"/>
      <c r="C33" s="58"/>
      <c r="D33" s="59"/>
      <c r="E33" s="32"/>
      <c r="F33" s="32"/>
    </row>
    <row r="34" spans="1:7" x14ac:dyDescent="0.25">
      <c r="A34" s="33" t="s">
        <v>10</v>
      </c>
      <c r="B34" s="34">
        <v>235233.8</v>
      </c>
      <c r="C34" s="34">
        <v>227603</v>
      </c>
      <c r="D34" s="35">
        <f t="shared" ref="D34:D44" si="4">C34/B34*100</f>
        <v>96.756078420703147</v>
      </c>
      <c r="E34" s="36"/>
      <c r="F34" s="37"/>
    </row>
    <row r="35" spans="1:7" ht="29.25" customHeight="1" x14ac:dyDescent="0.25">
      <c r="A35" s="33" t="s">
        <v>11</v>
      </c>
      <c r="B35" s="34">
        <v>38142.699999999997</v>
      </c>
      <c r="C35" s="34">
        <v>38016.5</v>
      </c>
      <c r="D35" s="35">
        <f>C35/B35*100</f>
        <v>99.66913721367392</v>
      </c>
      <c r="E35" s="38"/>
      <c r="F35" s="37"/>
    </row>
    <row r="36" spans="1:7" x14ac:dyDescent="0.25">
      <c r="A36" s="33" t="s">
        <v>12</v>
      </c>
      <c r="B36" s="34">
        <v>472521.7</v>
      </c>
      <c r="C36" s="34">
        <v>431263.4</v>
      </c>
      <c r="D36" s="35">
        <f t="shared" si="4"/>
        <v>91.268485658965503</v>
      </c>
      <c r="E36" s="38"/>
      <c r="F36" s="37"/>
    </row>
    <row r="37" spans="1:7" x14ac:dyDescent="0.25">
      <c r="A37" s="33" t="s">
        <v>13</v>
      </c>
      <c r="B37" s="34">
        <v>767596.8</v>
      </c>
      <c r="C37" s="34">
        <v>713050.8</v>
      </c>
      <c r="D37" s="35">
        <f t="shared" si="4"/>
        <v>92.893925560919484</v>
      </c>
      <c r="E37" s="38"/>
      <c r="F37" s="37"/>
    </row>
    <row r="38" spans="1:7" x14ac:dyDescent="0.25">
      <c r="A38" s="33" t="s">
        <v>14</v>
      </c>
      <c r="B38" s="34">
        <v>2070497</v>
      </c>
      <c r="C38" s="34">
        <v>2055963.8</v>
      </c>
      <c r="D38" s="35">
        <f t="shared" si="4"/>
        <v>99.298081571719251</v>
      </c>
      <c r="E38" s="38"/>
      <c r="F38" s="37"/>
    </row>
    <row r="39" spans="1:7" x14ac:dyDescent="0.25">
      <c r="A39" s="33" t="s">
        <v>15</v>
      </c>
      <c r="B39" s="34">
        <v>201605.4</v>
      </c>
      <c r="C39" s="34">
        <v>201598.7</v>
      </c>
      <c r="D39" s="35">
        <f t="shared" si="4"/>
        <v>99.996676676319197</v>
      </c>
      <c r="E39" s="38"/>
      <c r="F39" s="37"/>
    </row>
    <row r="40" spans="1:7" x14ac:dyDescent="0.25">
      <c r="A40" s="33" t="s">
        <v>16</v>
      </c>
      <c r="B40" s="34">
        <v>204941.5</v>
      </c>
      <c r="C40" s="34">
        <v>200784.9</v>
      </c>
      <c r="D40" s="35">
        <f t="shared" si="4"/>
        <v>97.971811468150662</v>
      </c>
      <c r="E40" s="38"/>
      <c r="F40" s="37"/>
    </row>
    <row r="41" spans="1:7" x14ac:dyDescent="0.25">
      <c r="A41" s="33" t="s">
        <v>17</v>
      </c>
      <c r="B41" s="34">
        <v>65483.8</v>
      </c>
      <c r="C41" s="34">
        <v>65483.8</v>
      </c>
      <c r="D41" s="35">
        <f>C41/B41*100</f>
        <v>100</v>
      </c>
      <c r="E41" s="38"/>
      <c r="F41" s="37"/>
    </row>
    <row r="42" spans="1:7" x14ac:dyDescent="0.25">
      <c r="A42" s="39" t="s">
        <v>18</v>
      </c>
      <c r="B42" s="34">
        <v>27054.2</v>
      </c>
      <c r="C42" s="34">
        <v>27054.2</v>
      </c>
      <c r="D42" s="35">
        <f>C42/B42*100</f>
        <v>100</v>
      </c>
      <c r="E42" s="38"/>
      <c r="F42" s="37"/>
    </row>
    <row r="43" spans="1:7" ht="29.25" customHeight="1" x14ac:dyDescent="0.25">
      <c r="A43" s="33" t="s">
        <v>19</v>
      </c>
      <c r="B43" s="34">
        <v>33783</v>
      </c>
      <c r="C43" s="34">
        <v>32892.5</v>
      </c>
      <c r="D43" s="35">
        <f t="shared" si="4"/>
        <v>97.364058846165236</v>
      </c>
      <c r="E43" s="32"/>
      <c r="F43" s="38"/>
    </row>
    <row r="44" spans="1:7" ht="20.25" customHeight="1" x14ac:dyDescent="0.25">
      <c r="A44" s="7" t="s">
        <v>20</v>
      </c>
      <c r="B44" s="40">
        <f>B43+B42+B41+B40+B39+B38+B37+B36+B35+B34</f>
        <v>4116859.9000000004</v>
      </c>
      <c r="C44" s="40">
        <f>C43+C42+C41+C40+C39+C38+C37+C36+C35+C34</f>
        <v>3993711.6</v>
      </c>
      <c r="D44" s="5">
        <f t="shared" si="4"/>
        <v>97.008683730043856</v>
      </c>
      <c r="E44" s="37"/>
      <c r="F44" s="37"/>
      <c r="G44" s="37"/>
    </row>
    <row r="45" spans="1:7" ht="29.25" x14ac:dyDescent="0.25">
      <c r="A45" s="7" t="s">
        <v>49</v>
      </c>
      <c r="B45" s="40">
        <f>B32-B44</f>
        <v>-31591.899999999907</v>
      </c>
      <c r="C45" s="40">
        <f>C32-C44</f>
        <v>63427.699999999721</v>
      </c>
      <c r="D45" s="5"/>
      <c r="E45" s="41"/>
      <c r="F45" s="41"/>
      <c r="G45" s="42"/>
    </row>
    <row r="46" spans="1:7" x14ac:dyDescent="0.25">
      <c r="A46" s="60" t="s">
        <v>34</v>
      </c>
      <c r="B46" s="60"/>
      <c r="C46" s="60"/>
      <c r="D46" s="60"/>
      <c r="E46" s="36"/>
      <c r="F46" s="43"/>
      <c r="G46" s="32"/>
    </row>
    <row r="47" spans="1:7" ht="9.75" customHeight="1" x14ac:dyDescent="0.25">
      <c r="A47" s="60"/>
      <c r="B47" s="60"/>
      <c r="C47" s="60"/>
      <c r="D47" s="60"/>
      <c r="E47" s="32"/>
      <c r="F47" s="32"/>
    </row>
    <row r="48" spans="1:7" ht="15" customHeight="1" x14ac:dyDescent="0.25">
      <c r="A48" s="7" t="s">
        <v>21</v>
      </c>
      <c r="B48" s="26" t="s">
        <v>48</v>
      </c>
      <c r="C48" s="2"/>
      <c r="D48" s="2"/>
    </row>
    <row r="49" spans="1:4" x14ac:dyDescent="0.25">
      <c r="A49" s="13" t="s">
        <v>22</v>
      </c>
      <c r="B49" s="2">
        <v>440000</v>
      </c>
      <c r="C49" s="2">
        <v>440000</v>
      </c>
      <c r="D49" s="2"/>
    </row>
    <row r="50" spans="1:4" ht="34.5" customHeight="1" x14ac:dyDescent="0.25">
      <c r="A50" s="13" t="s">
        <v>47</v>
      </c>
      <c r="B50" s="2">
        <v>531285.54</v>
      </c>
      <c r="C50" s="2">
        <v>531285.5</v>
      </c>
      <c r="D50" s="2"/>
    </row>
    <row r="51" spans="1:4" x14ac:dyDescent="0.25">
      <c r="A51" s="13" t="s">
        <v>35</v>
      </c>
      <c r="B51" s="2"/>
      <c r="C51" s="2"/>
      <c r="D51" s="2"/>
    </row>
    <row r="52" spans="1:4" x14ac:dyDescent="0.25">
      <c r="A52" s="7" t="s">
        <v>23</v>
      </c>
      <c r="B52" s="2">
        <f>B49+B50</f>
        <v>971285.54</v>
      </c>
      <c r="C52" s="2">
        <f>C49+C50</f>
        <v>971285.5</v>
      </c>
      <c r="D52" s="2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Гучетль</cp:lastModifiedBy>
  <cp:lastPrinted>2022-01-18T11:46:07Z</cp:lastPrinted>
  <dcterms:created xsi:type="dcterms:W3CDTF">2014-09-16T05:33:49Z</dcterms:created>
  <dcterms:modified xsi:type="dcterms:W3CDTF">2022-01-21T11:35:04Z</dcterms:modified>
</cp:coreProperties>
</file>